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525" windowWidth="18195" windowHeight="11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<sst xmlns="http://schemas.openxmlformats.org/spreadsheetml/2006/main" count="15" uniqueCount="15">
  <si>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みなし残業時間</t>
  </si>
  <si>
    <t>残業単価</t>
  </si>
  <si>
    <t>みなし残業代</t>
  </si>
  <si>
    <t>月給再計算</t>
  </si>
  <si>
    <t>残業手当込み月給</t>
  </si>
  <si>
    <t>当初年収</t>
  </si>
  <si>
    <t>提示された月給</t>
  </si>
  <si>
    <t>平均残業時間</t>
  </si>
  <si>
    <t>２年目年収(昇給なし想定)</t>
  </si>
  <si>
    <t>試用期間</t>
  </si>
  <si>
    <t>試用期間後</t>
  </si>
  <si>
    <t>残業割増率</t>
  </si>
  <si>
    <t>所定内賃金</t>
  </si>
  <si>
    <t>所定内賃金時給換算</t>
  </si>
  <si>
    <t>月平均所定労働時間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</si>
</sst>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/>
    </xf>
    <xf numFmtId="176" fontId="0" fillId="0" borderId="1" xfId="0" applyNumberFormat="1" applyBorder="1" applyAlignment="1">
      <alignment/>
    </xf>
    <xf numFmtId="176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176" fontId="0" fillId="0" borderId="3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9" fontId="0" fillId="0" borderId="1" xfId="0" applyNumberFormat="1" applyBorder="1" applyAlignment="1">
      <alignment/>
    </xf>
    <xf numFmtId="0" fontId="0" fillId="0" borderId="2" xfId="0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176" fontId="0" fillId="0" borderId="6" xfId="0" applyNumberFormat="1" applyBorder="1" applyAlignment="1">
      <alignment/>
    </xf>
    <xf numFmtId="176" fontId="0" fillId="0" borderId="7" xfId="0" applyNumberFormat="1" applyBorder="1" applyAlignment="1">
      <alignment/>
    </xf>
    <xf numFmtId="9" fontId="0" fillId="0" borderId="8" xfId="0" applyNumberFormat="1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8"/>
  <sheetViews>
    <sheetView tabSelected="1" workbookViewId="0" topLeftCell="A1">
      <selection activeCell="G11" sqref="G11"/>
    </sheetView>
  </sheetViews>
  <sheetFormatPr defaultColWidth="9.00390625" defaultRowHeight="13.5"/>
  <cols>
    <col min="2" max="2" width="21.25390625" style="0" customWidth="1"/>
    <col min="3" max="5" width="9.875" style="0" bestFit="1" customWidth="1"/>
  </cols>
  <sheetData>
    <row r="2" spans="3:4" ht="13.5">
      <c r="C2" s="11" t="s">
        <v>9</v>
      </c>
      <c r="D2" s="12" t="s">
        <v>10</v>
      </c>
    </row>
    <row r="3" spans="2:5" ht="13.5">
      <c r="B3" s="1" t="s">
        <v>14</v>
      </c>
      <c r="C3" s="1">
        <v>160</v>
      </c>
      <c r="D3" s="16"/>
      <c r="E3" s="6"/>
    </row>
    <row r="4" spans="2:5" ht="13.5">
      <c r="B4" s="1" t="s">
        <v>0</v>
      </c>
      <c r="C4" s="1">
        <v>20</v>
      </c>
      <c r="D4" s="7"/>
      <c r="E4" s="6"/>
    </row>
    <row r="5" spans="2:5" ht="13.5">
      <c r="B5" s="1" t="s">
        <v>11</v>
      </c>
      <c r="C5" s="10">
        <v>0.25</v>
      </c>
      <c r="D5" s="15"/>
      <c r="E5" s="6"/>
    </row>
    <row r="6" spans="2:5" ht="13.5">
      <c r="B6" s="1" t="s">
        <v>6</v>
      </c>
      <c r="C6" s="2">
        <v>300000</v>
      </c>
      <c r="D6" s="3">
        <f>INT((5000000/12)/1000)*1000</f>
        <v>416000</v>
      </c>
      <c r="E6" s="7"/>
    </row>
    <row r="7" spans="2:5" ht="13.5">
      <c r="B7" s="1" t="s">
        <v>12</v>
      </c>
      <c r="C7" s="2">
        <f>(C6*$C$3)/((1+$C$5)*$C$4+$C$3)</f>
        <v>259459.45945945947</v>
      </c>
      <c r="D7" s="2">
        <f>(D6*$C$3)/((1+$C$5)*$C$4+$C$3)</f>
        <v>359783.7837837838</v>
      </c>
      <c r="E7" s="7"/>
    </row>
    <row r="8" spans="2:5" ht="13.5">
      <c r="B8" s="1" t="s">
        <v>13</v>
      </c>
      <c r="C8" s="2">
        <f>(C$7/$C$3)</f>
        <v>1621.6216216216217</v>
      </c>
      <c r="D8" s="2">
        <f>(D$7/$C$3)</f>
        <v>2248.6486486486488</v>
      </c>
      <c r="E8" s="7"/>
    </row>
    <row r="9" spans="2:5" ht="13.5">
      <c r="B9" s="9"/>
      <c r="C9" s="13"/>
      <c r="D9" s="14"/>
      <c r="E9" s="6"/>
    </row>
    <row r="10" spans="2:5" ht="13.5">
      <c r="B10" s="1" t="s">
        <v>1</v>
      </c>
      <c r="C10" s="2">
        <f>C8*(1+$C$5)</f>
        <v>2027.027027027027</v>
      </c>
      <c r="D10" s="2">
        <f>D8*(1+$C$5)</f>
        <v>2810.810810810811</v>
      </c>
      <c r="E10" s="7"/>
    </row>
    <row r="11" spans="2:5" ht="13.5">
      <c r="B11" s="1" t="s">
        <v>2</v>
      </c>
      <c r="C11" s="2">
        <f>C10*$C$4</f>
        <v>40540.54054054054</v>
      </c>
      <c r="D11" s="2">
        <f>D10*$C$4</f>
        <v>56216.21621621621</v>
      </c>
      <c r="E11" s="7"/>
    </row>
    <row r="12" spans="2:5" ht="13.5">
      <c r="B12" s="1" t="s">
        <v>3</v>
      </c>
      <c r="C12" s="2">
        <f>C7+C11</f>
        <v>300000</v>
      </c>
      <c r="D12" s="3">
        <f>D7+D11</f>
        <v>416000</v>
      </c>
      <c r="E12" s="7"/>
    </row>
    <row r="13" spans="2:5" ht="13.5">
      <c r="B13" s="9"/>
      <c r="C13" s="9"/>
      <c r="D13" s="9"/>
      <c r="E13" s="6"/>
    </row>
    <row r="14" spans="2:5" ht="13.5">
      <c r="B14" s="1" t="s">
        <v>7</v>
      </c>
      <c r="C14" s="1">
        <v>40</v>
      </c>
      <c r="D14" s="4">
        <v>40</v>
      </c>
      <c r="E14" s="7"/>
    </row>
    <row r="15" spans="2:5" ht="13.5">
      <c r="B15" s="1" t="s">
        <v>4</v>
      </c>
      <c r="C15" s="2">
        <f>C$7+C$10*C14</f>
        <v>340540.54054054053</v>
      </c>
      <c r="D15" s="3">
        <f>D$7+D$10*D14</f>
        <v>472216.2162162162</v>
      </c>
      <c r="E15" s="7"/>
    </row>
    <row r="16" spans="2:5" ht="13.5">
      <c r="B16" s="9"/>
      <c r="C16" s="9"/>
      <c r="D16" s="9"/>
      <c r="E16" s="8"/>
    </row>
    <row r="17" spans="2:5" ht="13.5">
      <c r="B17" s="1" t="s">
        <v>5</v>
      </c>
      <c r="C17" s="2">
        <f>C$15*3</f>
        <v>1021621.6216216215</v>
      </c>
      <c r="D17" s="2">
        <f>D$15*9</f>
        <v>4249945.945945946</v>
      </c>
      <c r="E17" s="5">
        <f>C17+D17</f>
        <v>5271567.567567567</v>
      </c>
    </row>
    <row r="18" spans="2:5" ht="13.5">
      <c r="B18" s="1" t="s">
        <v>8</v>
      </c>
      <c r="C18" s="1"/>
      <c r="D18" s="2">
        <f>D$15*12</f>
        <v>5666594.594594594</v>
      </c>
      <c r="E18" s="2">
        <f>C18+D18</f>
        <v>5666594.594594594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5" sqref="E35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sakamoto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yuji</dc:creator>
  <cp:keywords/>
  <dc:description/>
  <cp:lastModifiedBy>yuji</cp:lastModifiedBy>
  <cp:lastPrinted>2014-09-22T19:05:13Z</cp:lastPrinted>
  <dcterms:created xsi:type="dcterms:W3CDTF">2014-03-15T19:11:23Z</dcterms:created>
  <dcterms:modified xsi:type="dcterms:W3CDTF">2014-09-22T19:06:20Z</dcterms:modified>
  <cp:category/>
  <cp:version/>
  <cp:contentType/>
  <cp:contentStatus/>
</cp:coreProperties>
</file>